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Bills" sheetId="3" state="visible" r:id="rId5"/>
    <sheet name="Sinking Funds" sheetId="4" state="visible" r:id="rId6"/>
    <sheet name="Budge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<sst xmlns="http://schemas.openxmlformats.org/spreadsheetml/2006/main" count="103" uniqueCount="94">
  <si>
    <t xml:space="preserve">Monthly Budget, Bills &amp; Sinking Funds</t>
  </si>
  <si>
    <t xml:space="preserve">FREE SAMPLE (one month). A calm, fill-in workbook. 2027 start. Works in Excel and Google Sheets.</t>
  </si>
  <si>
    <t xml:space="preserve">Start here in 4 steps</t>
  </si>
  <si>
    <t xml:space="preserve">1</t>
  </si>
  <si>
    <t xml:space="preserve">Bills.  List each bill once, then tick the month when it is paid.</t>
  </si>
  <si>
    <t xml:space="preserve">2</t>
  </si>
  <si>
    <t xml:space="preserve">Sinking Funds.  Add a goal, a due date and what you have saved. It shows what to set aside each month.</t>
  </si>
  <si>
    <t xml:space="preserve">3</t>
  </si>
  <si>
    <t xml:space="preserve">Budget.  Type this month's income and plan, then your actual spending as you go.</t>
  </si>
  <si>
    <t xml:space="preserve">4</t>
  </si>
  <si>
    <t xml:space="preserve">Dashboard.  See what is left to assign. Nothing to type here.</t>
  </si>
  <si>
    <t xml:space="preserve">What the colors mean</t>
  </si>
  <si>
    <t xml:space="preserve">white box, blue text</t>
  </si>
  <si>
    <t xml:space="preserve">You type here.</t>
  </si>
  <si>
    <t xml:space="preserve">warm box</t>
  </si>
  <si>
    <t xml:space="preserve">Calculates itself. Please do not type over it.</t>
  </si>
  <si>
    <t xml:space="preserve">green</t>
  </si>
  <si>
    <t xml:space="preserve">On track or paid.</t>
  </si>
  <si>
    <t xml:space="preserve">rose</t>
  </si>
  <si>
    <t xml:space="preserve">Over plan.</t>
  </si>
  <si>
    <t xml:space="preserve">Good to know</t>
  </si>
  <si>
    <t xml:space="preserve">•  Every filled-in row is an EXAMPLE with made-up numbers. Replace or clear them.</t>
  </si>
  <si>
    <t xml:space="preserve">•  Sinking fund per month = (goal minus saved) divided by months left, at least 1. Months left uses today's date.</t>
  </si>
  <si>
    <t xml:space="preserve">•  Copy the Budget tab each month and rename it, or overwrite the Actual column.</t>
  </si>
  <si>
    <t xml:space="preserve">•  Currency shows in US dollars. Change the number format if you use another currency.</t>
  </si>
  <si>
    <t xml:space="preserve">•  This free sample covers one month. The full version adds 12 months of bills, 20 bills and 15 sinking funds.</t>
  </si>
  <si>
    <t xml:space="preserve">This is a template for organizing your own numbers. It is general information only, not financial, tax or legal advice, and it does not guarantee any result. Personal use only; please do not resell or share. Not affiliated with any bank or app.</t>
  </si>
  <si>
    <t xml:space="preserve">Your month at a glance</t>
  </si>
  <si>
    <t xml:space="preserve">Everything here calculates itself.</t>
  </si>
  <si>
    <t xml:space="preserve">Planned income</t>
  </si>
  <si>
    <t xml:space="preserve">Planned spending</t>
  </si>
  <si>
    <t xml:space="preserve">Left to assign</t>
  </si>
  <si>
    <t xml:space="preserve">Bills per month</t>
  </si>
  <si>
    <t xml:space="preserve">Actual income</t>
  </si>
  <si>
    <t xml:space="preserve">Actual spending</t>
  </si>
  <si>
    <t xml:space="preserve">Left over (actual)</t>
  </si>
  <si>
    <t xml:space="preserve">Sinking funds / month</t>
  </si>
  <si>
    <t xml:space="preserve">Sinking funds</t>
  </si>
  <si>
    <t xml:space="preserve">Bill Tracker</t>
  </si>
  <si>
    <t xml:space="preserve">Pick ✓ from the dropdown when a bill is paid. 2027.</t>
  </si>
  <si>
    <t xml:space="preserve">Bill</t>
  </si>
  <si>
    <t xml:space="preserve">Amount</t>
  </si>
  <si>
    <t xml:space="preserve">Due day</t>
  </si>
  <si>
    <t xml:space="preserve">Autopay</t>
  </si>
  <si>
    <t xml:space="preserve">Jan</t>
  </si>
  <si>
    <t xml:space="preserve">Paid</t>
  </si>
  <si>
    <t xml:space="preserve">Left this year</t>
  </si>
  <si>
    <t xml:space="preserve">Rent or mortgage (example)</t>
  </si>
  <si>
    <t xml:space="preserve">Yes</t>
  </si>
  <si>
    <t xml:space="preserve">Electric (example)</t>
  </si>
  <si>
    <t xml:space="preserve">No</t>
  </si>
  <si>
    <t xml:space="preserve">Internet (example)</t>
  </si>
  <si>
    <t xml:space="preserve">Phone (example)</t>
  </si>
  <si>
    <t xml:space="preserve">Car insurance (example)</t>
  </si>
  <si>
    <t xml:space="preserve">Streaming (example)</t>
  </si>
  <si>
    <t xml:space="preserve">Month totals show what you have ticked as paid.</t>
  </si>
  <si>
    <t xml:space="preserve">Sinking Funds</t>
  </si>
  <si>
    <t xml:space="preserve">Save a little each month for costs you know are coming.</t>
  </si>
  <si>
    <t xml:space="preserve">Goal</t>
  </si>
  <si>
    <t xml:space="preserve">Target</t>
  </si>
  <si>
    <t xml:space="preserve">Due date</t>
  </si>
  <si>
    <t xml:space="preserve">Saved so far</t>
  </si>
  <si>
    <t xml:space="preserve">Still needed</t>
  </si>
  <si>
    <t xml:space="preserve">Months left</t>
  </si>
  <si>
    <t xml:space="preserve">Set aside / month</t>
  </si>
  <si>
    <t xml:space="preserve">Progress</t>
  </si>
  <si>
    <t xml:space="preserve">Holiday gifts (example)</t>
  </si>
  <si>
    <t xml:space="preserve">Car registration (example)</t>
  </si>
  <si>
    <t xml:space="preserve">Annual subscriptions (example)</t>
  </si>
  <si>
    <t xml:space="preserve">Total</t>
  </si>
  <si>
    <t xml:space="preserve">Per month = (target minus saved) divided by months left, at least 1. Uses today's date.</t>
  </si>
  <si>
    <t xml:space="preserve">Monthly Budget</t>
  </si>
  <si>
    <t xml:space="preserve">Plan first, then add what you actually spend.</t>
  </si>
  <si>
    <t xml:space="preserve">Month</t>
  </si>
  <si>
    <t xml:space="preserve">January 2027</t>
  </si>
  <si>
    <t xml:space="preserve">Income</t>
  </si>
  <si>
    <t xml:space="preserve">Planned</t>
  </si>
  <si>
    <t xml:space="preserve">Actual</t>
  </si>
  <si>
    <t xml:space="preserve">Difference</t>
  </si>
  <si>
    <t xml:space="preserve">Used</t>
  </si>
  <si>
    <t xml:space="preserve">Paycheck 1 (example)</t>
  </si>
  <si>
    <t xml:space="preserve">Paycheck 2 (example)</t>
  </si>
  <si>
    <t xml:space="preserve">Other income</t>
  </si>
  <si>
    <t xml:space="preserve">Total income</t>
  </si>
  <si>
    <t xml:space="preserve">Spending</t>
  </si>
  <si>
    <t xml:space="preserve">Left</t>
  </si>
  <si>
    <t xml:space="preserve">Bills</t>
  </si>
  <si>
    <t xml:space="preserve">Groceries (example)</t>
  </si>
  <si>
    <t xml:space="preserve">Dining out</t>
  </si>
  <si>
    <t xml:space="preserve">Gas and transit</t>
  </si>
  <si>
    <t xml:space="preserve">Kids and childcare</t>
  </si>
  <si>
    <t xml:space="preserve">Health</t>
  </si>
  <si>
    <t xml:space="preserve">Total spending</t>
  </si>
  <si>
    <t xml:space="preserve">Bills and Sinking funds fill in from their own tabs. Difference and Left = planned minus actual; rose means over plan.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</si>
</sst>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–"/>
    <numFmt numFmtId="166" formatCode="0%"/>
    <numFmt numFmtId="167" formatCode="\$#,##0&quot;/mo&quot;"/>
    <numFmt numFmtId="168" formatCode="\$#,##0"/>
    <numFmt numFmtId="169" formatCode="\$#,##0.00;&quot;($&quot;#,##0.00\);\–"/>
    <numFmt numFmtId="170" formatCode="0"/>
    <numFmt numFmtId="171" formatCode="mmm\ d&quot;, &quot;yyyy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B5675F"/>
      <name val="Georgia"/>
      <family val="0"/>
      <charset val="1"/>
    </font>
    <font>
      <i val="true"/>
      <sz val="10"/>
      <color rgb="FF8C7B72"/>
      <name val="Arial"/>
      <family val="0"/>
      <charset val="1"/>
    </font>
    <font>
      <b val="true"/>
      <sz val="13"/>
      <color rgb="FF4A3F3A"/>
      <name val="Georgia"/>
      <family val="0"/>
      <charset val="1"/>
    </font>
    <font>
      <b val="true"/>
      <sz val="14"/>
      <color rgb="FFFFFFFF"/>
      <name val="Georgia"/>
      <family val="0"/>
      <charset val="1"/>
    </font>
    <font>
      <sz val="10.5"/>
      <color rgb="FF4A3F3A"/>
      <name val="Arial"/>
      <family val="0"/>
      <charset val="1"/>
    </font>
    <font>
      <b val="true"/>
      <sz val="10"/>
      <color rgb="FF3F6F8F"/>
      <name val="Arial"/>
      <family val="0"/>
      <charset val="1"/>
    </font>
    <font>
      <sz val="10"/>
      <color rgb="FF4A3F3A"/>
      <name val="Arial"/>
      <family val="0"/>
      <charset val="1"/>
    </font>
    <font>
      <b val="true"/>
      <sz val="10"/>
      <color rgb="FF4A3F3A"/>
      <name val="Arial"/>
      <family val="0"/>
      <charset val="1"/>
    </font>
    <font>
      <b val="true"/>
      <sz val="10"/>
      <color rgb="FF5F8F6F"/>
      <name val="Arial"/>
      <family val="0"/>
      <charset val="1"/>
    </font>
    <font>
      <b val="true"/>
      <sz val="10"/>
      <color rgb="FFB5675F"/>
      <name val="Arial"/>
      <family val="0"/>
      <charset val="1"/>
    </font>
    <font>
      <i val="true"/>
      <sz val="8.5"/>
      <color rgb="FF8C7B72"/>
      <name val="Arial"/>
      <family val="0"/>
      <charset val="1"/>
    </font>
    <font>
      <b val="true"/>
      <sz val="9.5"/>
      <color rgb="FF8C7B72"/>
      <name val="Arial"/>
      <family val="0"/>
      <charset val="1"/>
    </font>
    <font>
      <b val="true"/>
      <sz val="20"/>
      <color rgb="FF4A3F3A"/>
      <name val="Georgia"/>
      <family val="0"/>
      <charset val="1"/>
    </font>
    <font>
      <sz val="9"/>
      <color rgb="FF8C7B7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3F6F8F"/>
      <name val="Arial"/>
      <family val="0"/>
      <charset val="1"/>
    </font>
    <font>
      <sz val="8.5"/>
      <color rgb="FF8C7B72"/>
      <name val="Arial"/>
      <family val="0"/>
      <charset val="1"/>
    </font>
    <font>
      <i val="true"/>
      <sz val="9"/>
      <color rgb="FF8C7B72"/>
      <name val="Arial"/>
      <family val="0"/>
      <charset val="1"/>
    </font>
    <font>
      <sz val="10"/>
      <color rgb="FF5F8F6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BF7F2"/>
        <bgColor rgb="FFFFFFFF"/>
      </patternFill>
    </fill>
    <fill>
      <patternFill patternType="solid">
        <fgColor rgb="FFB5675F"/>
        <bgColor rgb="FF8C7B72"/>
      </patternFill>
    </fill>
    <fill>
      <patternFill patternType="solid">
        <fgColor rgb="FFFFFFFF"/>
        <bgColor rgb="FFFBF7F2"/>
      </patternFill>
    </fill>
    <fill>
      <patternFill patternType="solid">
        <fgColor rgb="FFF7EDE3"/>
        <bgColor rgb="FFFBF7F2"/>
      </patternFill>
    </fill>
    <fill>
      <patternFill patternType="solid">
        <fgColor rgb="FFDCE8D8"/>
        <bgColor rgb="FFE8DCD1"/>
      </patternFill>
    </fill>
    <fill>
      <patternFill patternType="solid">
        <fgColor rgb="FFF3D6D0"/>
        <bgColor rgb="FFE8DCD1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DCD1"/>
      </bottom>
      <diagonal/>
    </border>
    <border diagonalUp="false" diagonalDown="false">
      <left/>
      <right/>
      <top style="medium">
        <color rgb="FFB5675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6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7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1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9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2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Georgia"/>
        <charset val="1"/>
        <family val="0"/>
        <b val="1"/>
        <color rgb="FFB5675F"/>
        <sz val="20"/>
      </font>
    </dxf>
    <dxf>
      <font>
        <name val="Georgia"/>
        <charset val="1"/>
        <family val="0"/>
        <b val="1"/>
        <color rgb="FFB5675F"/>
        <sz val="13"/>
      </font>
    </dxf>
    <dxf>
      <font>
        <name val="Arial"/>
        <charset val="1"/>
        <family val="0"/>
        <b val="1"/>
        <color rgb="FF5F8F6F"/>
      </font>
      <fill>
        <patternFill>
          <bgColor rgb="FFDCE8D8"/>
        </patternFill>
      </fill>
    </dxf>
    <dxf>
      <font>
        <name val="Arial"/>
        <charset val="1"/>
        <family val="0"/>
        <b val="1"/>
        <color rgb="FFB5675F"/>
      </font>
      <fill>
        <patternFill>
          <bgColor rgb="FFF3D6D0"/>
        </patternFill>
      </fill>
    </dxf>
    <dxf>
      <font>
        <name val="Arial"/>
        <charset val="1"/>
        <family val="0"/>
        <color rgb="FF5F8F6F"/>
      </font>
      <fill>
        <patternFill>
          <bgColor rgb="FFDCE8D8"/>
        </patternFill>
      </fill>
    </dxf>
    <dxf>
      <font>
        <name val="Arial"/>
        <charset val="1"/>
        <family val="0"/>
        <b val="1"/>
        <color rgb="FFB5675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C7B72"/>
      <rgbColor rgb="FF800080"/>
      <rgbColor rgb="FF008080"/>
      <rgbColor rgb="FFA8C3A0"/>
      <rgbColor rgb="FF878787"/>
      <rgbColor rgb="FF9999FF"/>
      <rgbColor rgb="FFB5675F"/>
      <rgbColor rgb="FFFBF7F2"/>
      <rgbColor rgb="FFE8DCD1"/>
      <rgbColor rgb="FF660066"/>
      <rgbColor rgb="FFC98B8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8D8"/>
      <rgbColor rgb="FFF7EDE3"/>
      <rgbColor rgb="FF99CCFF"/>
      <rgbColor rgb="FFD9A89F"/>
      <rgbColor rgb="FFE8B7A9"/>
      <rgbColor rgb="FFF3D6D0"/>
      <rgbColor rgb="FF4F81BD"/>
      <rgbColor rgb="FF33CCCC"/>
      <rgbColor rgb="FF99CC00"/>
      <rgbColor rgb="FFFFCC00"/>
      <rgbColor rgb="FFFF9900"/>
      <rgbColor rgb="FFFF6600"/>
      <rgbColor rgb="FF3F6F8F"/>
      <rgbColor rgb="FF8FB39A"/>
      <rgbColor rgb="FF003366"/>
      <rgbColor rgb="FF5F8F6F"/>
      <rgbColor rgb="FF003300"/>
      <rgbColor rgb="FF333300"/>
      <rgbColor rgb="FF993300"/>
      <rgbColor rgb="FF993366"/>
      <rgbColor rgb="FF333399"/>
      <rgbColor rgb="FF4A3F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Planned vs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Budget!C12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dce8d8"/>
            </a:solidFill>
            <a:ln w="9360">
              <a:solidFill>
                <a:srgbClr val="dce8d8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Budget!$B$13:$B$19</c:f>
              <c:strCache>
                <c:ptCount val="7"/>
                <c:pt idx="0">
                  <c:v>Bills</c:v>
                </c:pt>
                <c:pt idx="1">
                  <c:v>Groceries (example)</c:v>
                </c:pt>
                <c:pt idx="2">
                  <c:v>Dining out</c:v>
                </c:pt>
                <c:pt idx="3">
                  <c:v>Gas and transit</c:v>
                </c:pt>
                <c:pt idx="4">
                  <c:v>Kids and childcare</c:v>
                </c:pt>
                <c:pt idx="5">
                  <c:v>Health</c:v>
                </c:pt>
                <c:pt idx="6">
                  <c:v>Sinking funds</c:v>
                </c:pt>
              </c:strCache>
            </c:strRef>
          </c:cat>
          <c:val>
            <c:numRef>
              <c:f>Budget!$C$13:$C$19</c:f>
              <c:numCache>
                <c:formatCode>\$#,##0.00;"($"#,##0.00\);\–</c:formatCode>
                <c:ptCount val="7"/>
                <c:pt idx="0">
                  <c:v>1923</c:v>
                </c:pt>
                <c:pt idx="1">
                  <c:v>700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100</c:v>
                </c:pt>
                <c:pt idx="6">
                  <c:v>71.0064935064935</c:v>
                </c:pt>
              </c:numCache>
            </c:numRef>
          </c:val>
        </c:ser>
        <c:ser>
          <c:idx val="1"/>
          <c:order val="1"/>
          <c:tx>
            <c:strRef>
              <c:f>Budget!D12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b5675f"/>
            </a:solidFill>
            <a:ln w="9360">
              <a:solidFill>
                <a:srgbClr val="b5675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Budget!$B$13:$B$19</c:f>
              <c:strCache>
                <c:ptCount val="7"/>
                <c:pt idx="0">
                  <c:v>Bills</c:v>
                </c:pt>
                <c:pt idx="1">
                  <c:v>Groceries (example)</c:v>
                </c:pt>
                <c:pt idx="2">
                  <c:v>Dining out</c:v>
                </c:pt>
                <c:pt idx="3">
                  <c:v>Gas and transit</c:v>
                </c:pt>
                <c:pt idx="4">
                  <c:v>Kids and childcare</c:v>
                </c:pt>
                <c:pt idx="5">
                  <c:v>Health</c:v>
                </c:pt>
                <c:pt idx="6">
                  <c:v>Sinking funds</c:v>
                </c:pt>
              </c:strCache>
            </c:strRef>
          </c:cat>
          <c:val>
            <c:numRef>
              <c:f>Budget!$D$13:$D$19</c:f>
              <c:numCache>
                <c:formatCode>\$#,##0.00;"($"#,##0.00\);\–</c:formatCode>
                <c:ptCount val="7"/>
                <c:pt idx="0">
                  <c:v>1923</c:v>
                </c:pt>
                <c:pt idx="1">
                  <c:v>812</c:v>
                </c:pt>
                <c:pt idx="2">
                  <c:v>95</c:v>
                </c:pt>
                <c:pt idx="3">
                  <c:v>180</c:v>
                </c:pt>
              </c:numCache>
            </c:numRef>
          </c:val>
        </c:ser>
        <c:gapWidth val="60"/>
        <c:overlap val="0"/>
        <c:axId val="14126940"/>
        <c:axId val="97944843"/>
      </c:barChart>
      <c:catAx>
        <c:axId val="1412694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944843"/>
        <c:crosses val="autoZero"/>
        <c:auto val="1"/>
        <c:lblAlgn val="ctr"/>
        <c:lblOffset val="100"/>
        <c:noMultiLvlLbl val="0"/>
      </c:catAx>
      <c:valAx>
        <c:axId val="97944843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12694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Where the plan goes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b5675f"/>
              </a:solidFill>
              <a:ln w="0">
                <a:noFill/>
              </a:ln>
            </c:spPr>
          </c:dPt>
          <c:dPt>
            <c:idx val="1"/>
            <c:spPr>
              <a:solidFill>
                <a:srgbClr val="dce8d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e8b7a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fb39a"/>
              </a:solidFill>
              <a:ln w="0">
                <a:noFill/>
              </a:ln>
            </c:spPr>
          </c:dPt>
          <c:dPt>
            <c:idx val="4"/>
            <c:spPr>
              <a:solidFill>
                <a:srgbClr val="f3d6d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c98b83"/>
              </a:solidFill>
              <a:ln w="0">
                <a:noFill/>
              </a:ln>
            </c:spPr>
          </c:dPt>
          <c:dPt>
            <c:idx val="6"/>
            <c:spPr>
              <a:solidFill>
                <a:srgbClr val="a8c3a0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Budget!$B$13:$B$19</c:f>
              <c:strCache>
                <c:ptCount val="7"/>
                <c:pt idx="0">
                  <c:v>Bills</c:v>
                </c:pt>
                <c:pt idx="1">
                  <c:v>Groceries (example)</c:v>
                </c:pt>
                <c:pt idx="2">
                  <c:v>Dining out</c:v>
                </c:pt>
                <c:pt idx="3">
                  <c:v>Gas and transit</c:v>
                </c:pt>
                <c:pt idx="4">
                  <c:v>Kids and childcare</c:v>
                </c:pt>
                <c:pt idx="5">
                  <c:v>Health</c:v>
                </c:pt>
                <c:pt idx="6">
                  <c:v>Sinking funds</c:v>
                </c:pt>
              </c:strCache>
            </c:strRef>
          </c:cat>
          <c:val>
            <c:numRef>
              <c:f>Budget!$C$13:$C$19</c:f>
              <c:numCache>
                <c:formatCode>\$#,##0.00;"($"#,##0.00\);\–</c:formatCode>
                <c:ptCount val="7"/>
                <c:pt idx="0">
                  <c:v>1923</c:v>
                </c:pt>
                <c:pt idx="1">
                  <c:v>700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100</c:v>
                </c:pt>
                <c:pt idx="6">
                  <c:v>71.0064935064935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172440</xdr:rowOff>
    </xdr:from>
    <xdr:to>
      <xdr:col>7</xdr:col>
      <xdr:colOff>714240</xdr:colOff>
      <xdr:row>31</xdr:row>
      <xdr:rowOff>131760</xdr:rowOff>
    </xdr:to>
    <xdr:graphicFrame>
      <xdr:nvGraphicFramePr>
        <xdr:cNvPr id="0" name="Chart 1"/>
        <xdr:cNvGraphicFramePr/>
      </xdr:nvGraphicFramePr>
      <xdr:xfrm>
        <a:off x="176400" y="2543040"/>
        <a:ext cx="557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10</xdr:row>
      <xdr:rowOff>172440</xdr:rowOff>
    </xdr:from>
    <xdr:to>
      <xdr:col>12</xdr:col>
      <xdr:colOff>716040</xdr:colOff>
      <xdr:row>28</xdr:row>
      <xdr:rowOff>163080</xdr:rowOff>
    </xdr:to>
    <xdr:graphicFrame>
      <xdr:nvGraphicFramePr>
        <xdr:cNvPr id="1" name="Chart 2"/>
        <xdr:cNvGraphicFramePr/>
      </xdr:nvGraphicFramePr>
      <xdr:xfrm>
        <a:off x="5852880" y="2543040"/>
        <a:ext cx="395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675F"/>
    <pageSetUpPr fitToPage="true"/>
  </sheetPr>
  <dimension ref="A1:J40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7"/>
    <col collapsed="false" customWidth="true" hidden="false" outlineLevel="0" max="8" min="3" style="0" width="1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3.7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1"/>
      <c r="J2" s="1"/>
    </row>
    <row r="3" customFormat="false" ht="15" hidden="false" customHeight="false" outlineLevel="0" collapsed="false">
      <c r="A3" s="1"/>
      <c r="B3" s="3" t="s">
        <v>1</v>
      </c>
      <c r="C3" s="3"/>
      <c r="D3" s="3"/>
      <c r="E3" s="3"/>
      <c r="F3" s="3"/>
      <c r="G3" s="3"/>
      <c r="H3" s="3"/>
      <c r="I3" s="1"/>
      <c r="J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16.15" hidden="false" customHeight="false" outlineLevel="0" collapsed="false">
      <c r="A5" s="1"/>
      <c r="B5" s="4" t="s">
        <v>2</v>
      </c>
      <c r="C5" s="4"/>
      <c r="D5" s="4"/>
      <c r="E5" s="4"/>
      <c r="F5" s="4"/>
      <c r="G5" s="4"/>
      <c r="H5" s="4"/>
      <c r="I5" s="1"/>
      <c r="J5" s="1"/>
    </row>
    <row r="6" customFormat="false" ht="33.75" hidden="false" customHeight="true" outlineLevel="0" collapsed="false">
      <c r="A6" s="1"/>
      <c r="B6" s="5" t="s">
        <v>3</v>
      </c>
      <c r="C6" s="6" t="s">
        <v>4</v>
      </c>
      <c r="D6" s="6"/>
      <c r="E6" s="6"/>
      <c r="F6" s="6"/>
      <c r="G6" s="6"/>
      <c r="H6" s="6"/>
      <c r="I6" s="1"/>
      <c r="J6" s="1"/>
    </row>
    <row r="7" customFormat="false" ht="33.75" hidden="false" customHeight="true" outlineLevel="0" collapsed="false">
      <c r="A7" s="1"/>
      <c r="B7" s="5" t="s">
        <v>5</v>
      </c>
      <c r="C7" s="6" t="s">
        <v>6</v>
      </c>
      <c r="D7" s="6"/>
      <c r="E7" s="6"/>
      <c r="F7" s="6"/>
      <c r="G7" s="6"/>
      <c r="H7" s="6"/>
      <c r="I7" s="1"/>
      <c r="J7" s="1"/>
    </row>
    <row r="8" customFormat="false" ht="33.75" hidden="false" customHeight="true" outlineLevel="0" collapsed="false">
      <c r="A8" s="1"/>
      <c r="B8" s="5" t="s">
        <v>7</v>
      </c>
      <c r="C8" s="6" t="s">
        <v>8</v>
      </c>
      <c r="D8" s="6"/>
      <c r="E8" s="6"/>
      <c r="F8" s="6"/>
      <c r="G8" s="6"/>
      <c r="H8" s="6"/>
      <c r="I8" s="1"/>
      <c r="J8" s="1"/>
    </row>
    <row r="9" customFormat="false" ht="33.75" hidden="false" customHeight="true" outlineLevel="0" collapsed="false">
      <c r="A9" s="1"/>
      <c r="B9" s="5" t="s">
        <v>9</v>
      </c>
      <c r="C9" s="6" t="s">
        <v>10</v>
      </c>
      <c r="D9" s="6"/>
      <c r="E9" s="6"/>
      <c r="F9" s="6"/>
      <c r="G9" s="6"/>
      <c r="H9" s="6"/>
      <c r="I9" s="1"/>
      <c r="J9" s="1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customFormat="false" ht="16.15" hidden="false" customHeight="false" outlineLevel="0" collapsed="false">
      <c r="A11" s="1"/>
      <c r="B11" s="4" t="s">
        <v>11</v>
      </c>
      <c r="C11" s="4"/>
      <c r="D11" s="4"/>
      <c r="E11" s="4"/>
      <c r="F11" s="4"/>
      <c r="G11" s="4"/>
      <c r="H11" s="4"/>
      <c r="I11" s="1"/>
      <c r="J11" s="1"/>
    </row>
    <row r="12" customFormat="false" ht="21.75" hidden="false" customHeight="true" outlineLevel="0" collapsed="false">
      <c r="A12" s="1"/>
      <c r="B12" s="7" t="s">
        <v>12</v>
      </c>
      <c r="C12" s="7"/>
      <c r="D12" s="8" t="s">
        <v>13</v>
      </c>
      <c r="E12" s="8"/>
      <c r="F12" s="8"/>
      <c r="G12" s="8"/>
      <c r="H12" s="8"/>
      <c r="I12" s="1"/>
      <c r="J12" s="1"/>
    </row>
    <row r="13" customFormat="false" ht="21.75" hidden="false" customHeight="true" outlineLevel="0" collapsed="false">
      <c r="A13" s="1"/>
      <c r="B13" s="9" t="s">
        <v>14</v>
      </c>
      <c r="C13" s="9"/>
      <c r="D13" s="8" t="s">
        <v>15</v>
      </c>
      <c r="E13" s="8"/>
      <c r="F13" s="8"/>
      <c r="G13" s="8"/>
      <c r="H13" s="8"/>
      <c r="I13" s="1"/>
      <c r="J13" s="1"/>
    </row>
    <row r="14" customFormat="false" ht="21.75" hidden="false" customHeight="true" outlineLevel="0" collapsed="false">
      <c r="A14" s="1"/>
      <c r="B14" s="10" t="s">
        <v>16</v>
      </c>
      <c r="C14" s="10"/>
      <c r="D14" s="8" t="s">
        <v>17</v>
      </c>
      <c r="E14" s="8"/>
      <c r="F14" s="8"/>
      <c r="G14" s="8"/>
      <c r="H14" s="8"/>
      <c r="I14" s="1"/>
      <c r="J14" s="1"/>
    </row>
    <row r="15" customFormat="false" ht="21.75" hidden="false" customHeight="true" outlineLevel="0" collapsed="false">
      <c r="A15" s="1"/>
      <c r="B15" s="11" t="s">
        <v>18</v>
      </c>
      <c r="C15" s="11"/>
      <c r="D15" s="8" t="s">
        <v>19</v>
      </c>
      <c r="E15" s="8"/>
      <c r="F15" s="8"/>
      <c r="G15" s="8"/>
      <c r="H15" s="8"/>
      <c r="I15" s="1"/>
      <c r="J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customFormat="false" ht="16.15" hidden="false" customHeight="false" outlineLevel="0" collapsed="false">
      <c r="A17" s="1"/>
      <c r="B17" s="4" t="s">
        <v>20</v>
      </c>
      <c r="C17" s="4"/>
      <c r="D17" s="4"/>
      <c r="E17" s="4"/>
      <c r="F17" s="4"/>
      <c r="G17" s="4"/>
      <c r="H17" s="4"/>
      <c r="I17" s="1"/>
      <c r="J17" s="1"/>
    </row>
    <row r="18" customFormat="false" ht="27.75" hidden="false" customHeight="true" outlineLevel="0" collapsed="false">
      <c r="A18" s="1"/>
      <c r="B18" s="12" t="s">
        <v>21</v>
      </c>
      <c r="C18" s="12"/>
      <c r="D18" s="12"/>
      <c r="E18" s="12"/>
      <c r="F18" s="12"/>
      <c r="G18" s="12"/>
      <c r="H18" s="12"/>
      <c r="I18" s="1"/>
      <c r="J18" s="1"/>
    </row>
    <row r="19" customFormat="false" ht="27.75" hidden="false" customHeight="true" outlineLevel="0" collapsed="false">
      <c r="A19" s="1"/>
      <c r="B19" s="12" t="s">
        <v>22</v>
      </c>
      <c r="C19" s="12"/>
      <c r="D19" s="12"/>
      <c r="E19" s="12"/>
      <c r="F19" s="12"/>
      <c r="G19" s="12"/>
      <c r="H19" s="12"/>
      <c r="I19" s="1"/>
      <c r="J19" s="1"/>
    </row>
    <row r="20" customFormat="false" ht="27.75" hidden="false" customHeight="true" outlineLevel="0" collapsed="false">
      <c r="A20" s="1"/>
      <c r="B20" s="12" t="s">
        <v>23</v>
      </c>
      <c r="C20" s="12"/>
      <c r="D20" s="12"/>
      <c r="E20" s="12"/>
      <c r="F20" s="12"/>
      <c r="G20" s="12"/>
      <c r="H20" s="12"/>
      <c r="I20" s="1"/>
      <c r="J20" s="1"/>
    </row>
    <row r="21" customFormat="false" ht="27.75" hidden="false" customHeight="true" outlineLevel="0" collapsed="false">
      <c r="A21" s="1"/>
      <c r="B21" s="12" t="s">
        <v>24</v>
      </c>
      <c r="C21" s="12"/>
      <c r="D21" s="12"/>
      <c r="E21" s="12"/>
      <c r="F21" s="12"/>
      <c r="G21" s="12"/>
      <c r="H21" s="12"/>
      <c r="I21" s="1"/>
      <c r="J21" s="1"/>
    </row>
    <row r="22" customFormat="false" ht="27.75" hidden="false" customHeight="true" outlineLevel="0" collapsed="false">
      <c r="A22" s="1"/>
      <c r="B22" s="12" t="s">
        <v>25</v>
      </c>
      <c r="C22" s="12"/>
      <c r="D22" s="12"/>
      <c r="E22" s="12"/>
      <c r="F22" s="12"/>
      <c r="G22" s="12"/>
      <c r="H22" s="12"/>
      <c r="I22" s="1"/>
      <c r="J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customFormat="false" ht="39.75" hidden="false" customHeight="true" outlineLevel="0" collapsed="false">
      <c r="A24" s="1"/>
      <c r="B24" s="13" t="s">
        <v>26</v>
      </c>
      <c r="C24" s="13"/>
      <c r="D24" s="13"/>
      <c r="E24" s="13"/>
      <c r="F24" s="13"/>
      <c r="G24" s="13"/>
      <c r="H24" s="13"/>
      <c r="I24" s="1"/>
      <c r="J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23">
    <mergeCell ref="B2:H2"/>
    <mergeCell ref="B3:H3"/>
    <mergeCell ref="B5:H5"/>
    <mergeCell ref="C6:H6"/>
    <mergeCell ref="C7:H7"/>
    <mergeCell ref="C8:H8"/>
    <mergeCell ref="C9:H9"/>
    <mergeCell ref="B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7:H17"/>
    <mergeCell ref="B18:H18"/>
    <mergeCell ref="B19:H19"/>
    <mergeCell ref="B20:H20"/>
    <mergeCell ref="B21:H21"/>
    <mergeCell ref="B22:H22"/>
    <mergeCell ref="B24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39A"/>
    <pageSetUpPr fitToPage="true"/>
  </sheetPr>
  <dimension ref="A1:N45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3.75" hidden="false" customHeight="true" outlineLevel="0" collapsed="false">
      <c r="A2" s="1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</row>
    <row r="3" customFormat="false" ht="15" hidden="false" customHeight="false" outlineLevel="0" collapsed="false">
      <c r="A3" s="1"/>
      <c r="B3" s="3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19.5" hidden="false" customHeight="true" outlineLevel="0" collapsed="false">
      <c r="A5" s="1"/>
      <c r="B5" s="14" t="s">
        <v>29</v>
      </c>
      <c r="C5" s="14"/>
      <c r="D5" s="1"/>
      <c r="E5" s="15" t="s">
        <v>30</v>
      </c>
      <c r="F5" s="15"/>
      <c r="G5" s="1"/>
      <c r="H5" s="16" t="s">
        <v>31</v>
      </c>
      <c r="I5" s="16"/>
      <c r="J5" s="1"/>
      <c r="K5" s="15" t="s">
        <v>32</v>
      </c>
      <c r="L5" s="15"/>
      <c r="M5" s="1"/>
      <c r="N5" s="1"/>
    </row>
    <row r="6" customFormat="false" ht="36" hidden="false" customHeight="true" outlineLevel="0" collapsed="false">
      <c r="A6" s="1"/>
      <c r="B6" s="17" t="n">
        <f aca="false">Budget!C10</f>
        <v>4800</v>
      </c>
      <c r="C6" s="17"/>
      <c r="D6" s="1"/>
      <c r="E6" s="18" t="n">
        <f aca="false">Budget!C20</f>
        <v>3394.00649350649</v>
      </c>
      <c r="F6" s="18"/>
      <c r="G6" s="1"/>
      <c r="H6" s="19" t="n">
        <f aca="false">Budget!C10-Budget!C20</f>
        <v>1405.99350649351</v>
      </c>
      <c r="I6" s="19"/>
      <c r="J6" s="1"/>
      <c r="K6" s="18" t="n">
        <f aca="false">Bills!$C$12</f>
        <v>1923</v>
      </c>
      <c r="L6" s="18"/>
      <c r="M6" s="1"/>
      <c r="N6" s="1"/>
    </row>
    <row r="7" customFormat="false" ht="6" hidden="false" customHeight="true" outlineLevel="0" collapsed="false">
      <c r="A7" s="1"/>
      <c r="B7" s="20"/>
      <c r="C7" s="20"/>
      <c r="D7" s="1"/>
      <c r="E7" s="21"/>
      <c r="F7" s="21"/>
      <c r="G7" s="1"/>
      <c r="H7" s="22"/>
      <c r="I7" s="22"/>
      <c r="J7" s="1"/>
      <c r="K7" s="21"/>
      <c r="L7" s="21"/>
      <c r="M7" s="1"/>
      <c r="N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customFormat="false" ht="15" hidden="false" customHeight="false" outlineLevel="0" collapsed="false">
      <c r="A9" s="1"/>
      <c r="B9" s="23" t="s">
        <v>33</v>
      </c>
      <c r="C9" s="23"/>
      <c r="D9" s="1"/>
      <c r="E9" s="23" t="s">
        <v>34</v>
      </c>
      <c r="F9" s="23"/>
      <c r="G9" s="1"/>
      <c r="H9" s="23" t="s">
        <v>35</v>
      </c>
      <c r="I9" s="23"/>
      <c r="J9" s="1"/>
      <c r="K9" s="23" t="s">
        <v>36</v>
      </c>
      <c r="L9" s="23"/>
      <c r="M9" s="1"/>
      <c r="N9" s="1"/>
    </row>
    <row r="10" customFormat="false" ht="16.4" hidden="false" customHeight="false" outlineLevel="0" collapsed="false">
      <c r="A10" s="1"/>
      <c r="B10" s="24" t="n">
        <f aca="false">Budget!D10</f>
        <v>4800</v>
      </c>
      <c r="C10" s="24"/>
      <c r="D10" s="1"/>
      <c r="E10" s="24" t="n">
        <f aca="false">Budget!D20</f>
        <v>3010</v>
      </c>
      <c r="F10" s="24"/>
      <c r="G10" s="1"/>
      <c r="H10" s="24" t="n">
        <f aca="false">Budget!D10-Budget!D20</f>
        <v>1790</v>
      </c>
      <c r="I10" s="24"/>
      <c r="J10" s="1"/>
      <c r="K10" s="24" t="n">
        <f aca="false">'Sinking Funds'!$H$9</f>
        <v>71.0064935064935</v>
      </c>
      <c r="L10" s="24"/>
      <c r="M10" s="1"/>
      <c r="N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customFormat="false" ht="16.15" hidden="false" customHeight="false" outlineLevel="0" collapsed="false">
      <c r="A34" s="1"/>
      <c r="B34" s="4" t="s">
        <v>37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1"/>
      <c r="N34" s="1"/>
    </row>
    <row r="35" customFormat="false" ht="19.5" hidden="false" customHeight="true" outlineLevel="0" collapsed="false">
      <c r="A35" s="1"/>
      <c r="B35" s="25" t="str">
        <f aca="false">IF('Sinking Funds'!B6="","",'Sinking Funds'!B6)</f>
        <v>Holiday gifts (example)</v>
      </c>
      <c r="C35" s="25"/>
      <c r="D35" s="25"/>
      <c r="E35" s="25"/>
      <c r="F35" s="26" t="n">
        <f aca="false">IF('Sinking Funds'!I6="","",'Sinking Funds'!I6)</f>
        <v>0.25</v>
      </c>
      <c r="G35" s="26"/>
      <c r="H35" s="26"/>
      <c r="I35" s="26"/>
      <c r="J35" s="27" t="n">
        <f aca="false">IF('Sinking Funds'!H6="","",'Sinking Funds'!H6)</f>
        <v>32.1428571428571</v>
      </c>
      <c r="K35" s="27"/>
      <c r="L35" s="27"/>
      <c r="M35" s="1"/>
      <c r="N35" s="1"/>
    </row>
    <row r="36" customFormat="false" ht="19.5" hidden="false" customHeight="true" outlineLevel="0" collapsed="false">
      <c r="A36" s="1"/>
      <c r="B36" s="25" t="str">
        <f aca="false">IF('Sinking Funds'!B7="","",'Sinking Funds'!B7)</f>
        <v>Car registration (example)</v>
      </c>
      <c r="C36" s="25"/>
      <c r="D36" s="25"/>
      <c r="E36" s="25"/>
      <c r="F36" s="26" t="n">
        <f aca="false">IF('Sinking Funds'!I7="","",'Sinking Funds'!I7)</f>
        <v>0.25</v>
      </c>
      <c r="G36" s="26"/>
      <c r="H36" s="26"/>
      <c r="I36" s="26"/>
      <c r="J36" s="27" t="n">
        <f aca="false">IF('Sinking Funds'!H7="","",'Sinking Funds'!H7)</f>
        <v>22.5</v>
      </c>
      <c r="K36" s="27"/>
      <c r="L36" s="27"/>
      <c r="M36" s="1"/>
      <c r="N36" s="1"/>
    </row>
    <row r="37" customFormat="false" ht="19.5" hidden="false" customHeight="true" outlineLevel="0" collapsed="false">
      <c r="A37" s="1"/>
      <c r="B37" s="25" t="str">
        <f aca="false">IF('Sinking Funds'!B8="","",'Sinking Funds'!B8)</f>
        <v>Annual subscriptions (example)</v>
      </c>
      <c r="C37" s="25"/>
      <c r="D37" s="25"/>
      <c r="E37" s="25"/>
      <c r="F37" s="26" t="n">
        <f aca="false">IF('Sinking Funds'!I8="","",'Sinking Funds'!I8)</f>
        <v>0</v>
      </c>
      <c r="G37" s="26"/>
      <c r="H37" s="26"/>
      <c r="I37" s="26"/>
      <c r="J37" s="27" t="n">
        <f aca="false">IF('Sinking Funds'!H8="","",'Sinking Funds'!H8)</f>
        <v>16.3636363636364</v>
      </c>
      <c r="K37" s="27"/>
      <c r="L37" s="27"/>
      <c r="M37" s="1"/>
      <c r="N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</sheetData>
  <mergeCells count="32">
    <mergeCell ref="B2:L2"/>
    <mergeCell ref="B3:L3"/>
    <mergeCell ref="B5:C5"/>
    <mergeCell ref="E5:F5"/>
    <mergeCell ref="H5:I5"/>
    <mergeCell ref="K5:L5"/>
    <mergeCell ref="B6:C6"/>
    <mergeCell ref="E6:F6"/>
    <mergeCell ref="H6:I6"/>
    <mergeCell ref="K6:L6"/>
    <mergeCell ref="B7:C7"/>
    <mergeCell ref="E7:F7"/>
    <mergeCell ref="H7:I7"/>
    <mergeCell ref="K7:L7"/>
    <mergeCell ref="B9:C9"/>
    <mergeCell ref="E9:F9"/>
    <mergeCell ref="H9:I9"/>
    <mergeCell ref="K9:L9"/>
    <mergeCell ref="B10:C10"/>
    <mergeCell ref="E10:F10"/>
    <mergeCell ref="H10:I10"/>
    <mergeCell ref="K10:L10"/>
    <mergeCell ref="B34:L34"/>
    <mergeCell ref="B35:E35"/>
    <mergeCell ref="F35:I35"/>
    <mergeCell ref="J35:L35"/>
    <mergeCell ref="B36:E36"/>
    <mergeCell ref="F36:I36"/>
    <mergeCell ref="J36:L36"/>
    <mergeCell ref="B37:E37"/>
    <mergeCell ref="F37:I37"/>
    <mergeCell ref="J37:L37"/>
  </mergeCells>
  <conditionalFormatting sqref="H6">
    <cfRule type="cellIs" priority="2" operator="lessThan" aboveAverage="0" equalAverage="0" bottom="0" percent="0" rank="0" text="" dxfId="0">
      <formula>0</formula>
    </cfRule>
  </conditionalFormatting>
  <conditionalFormatting sqref="H10">
    <cfRule type="cellIs" priority="3" operator="lessThan" aboveAverage="0" equalAverage="0" bottom="0" percent="0" rank="0" text="" dxfId="1">
      <formula>0</formula>
    </cfRule>
  </conditionalFormatting>
  <conditionalFormatting sqref="F35:I37">
    <cfRule type="dataBar" priority="4">
      <dataBar showValue="1" minLength="10" maxLength="90">
        <cfvo type="num" val="0"/>
        <cfvo type="num" val="1"/>
        <color rgb="FFC98B83"/>
      </dataBar>
      <extLst>
        <ext xmlns:x14="http://schemas.microsoft.com/office/spreadsheetml/2009/9/main" uri="{B025F937-C7B1-47D3-B67F-A62EFF666E3E}">
          <x14:id>{3E565881-8672-4B23-81B8-4326DEE8B241}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565881-8672-4B23-81B8-4326DEE8B241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C98B83"/>
              <x14:axisColor rgb="FF000000"/>
            </x14:dataBar>
          </x14:cfRule>
          <xm:sqref>F35:I37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A89F"/>
    <pageSetUpPr fitToPage="true"/>
  </sheetPr>
  <dimension ref="A1:X45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8"/>
    <col collapsed="false" customWidth="true" hidden="false" outlineLevel="0" max="8" min="8" style="0" width="1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Format="false" ht="33.75" hidden="false" customHeight="true" outlineLevel="0" collapsed="false">
      <c r="A2" s="1"/>
      <c r="B2" s="2" t="s">
        <v>38</v>
      </c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customFormat="false" ht="15" hidden="false" customHeight="false" outlineLevel="0" collapsed="false">
      <c r="A3" s="1"/>
      <c r="B3" s="3" t="s">
        <v>39</v>
      </c>
      <c r="C3" s="3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customFormat="false" ht="25.5" hidden="false" customHeight="true" outlineLevel="0" collapsed="false">
      <c r="A5" s="1"/>
      <c r="B5" s="28" t="s">
        <v>40</v>
      </c>
      <c r="C5" s="29" t="s">
        <v>41</v>
      </c>
      <c r="D5" s="29" t="s">
        <v>42</v>
      </c>
      <c r="E5" s="29" t="s">
        <v>43</v>
      </c>
      <c r="F5" s="29" t="s">
        <v>44</v>
      </c>
      <c r="G5" s="29" t="s">
        <v>45</v>
      </c>
      <c r="H5" s="29" t="s">
        <v>46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customFormat="false" ht="21" hidden="false" customHeight="true" outlineLevel="0" collapsed="false">
      <c r="A6" s="1"/>
      <c r="B6" s="30" t="s">
        <v>47</v>
      </c>
      <c r="C6" s="31" t="n">
        <v>1500</v>
      </c>
      <c r="D6" s="32" t="n">
        <v>1</v>
      </c>
      <c r="E6" s="33" t="s">
        <v>48</v>
      </c>
      <c r="F6" s="33"/>
      <c r="G6" s="34" t="n">
        <f aca="false">COUNTIF(F6:F6,"✓")</f>
        <v>0</v>
      </c>
      <c r="H6" s="35" t="n">
        <f aca="false">IF($C6="","",$C6*(1-G6))</f>
        <v>1500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customFormat="false" ht="21" hidden="false" customHeight="true" outlineLevel="0" collapsed="false">
      <c r="A7" s="1"/>
      <c r="B7" s="30" t="s">
        <v>49</v>
      </c>
      <c r="C7" s="31" t="n">
        <v>120</v>
      </c>
      <c r="D7" s="32" t="n">
        <v>15</v>
      </c>
      <c r="E7" s="33" t="s">
        <v>50</v>
      </c>
      <c r="F7" s="33"/>
      <c r="G7" s="34" t="n">
        <f aca="false">COUNTIF(F7:F7,"✓")</f>
        <v>0</v>
      </c>
      <c r="H7" s="35" t="n">
        <f aca="false">IF($C7="","",$C7*(1-G7))</f>
        <v>120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customFormat="false" ht="21" hidden="false" customHeight="true" outlineLevel="0" collapsed="false">
      <c r="A8" s="1"/>
      <c r="B8" s="30" t="s">
        <v>51</v>
      </c>
      <c r="C8" s="31" t="n">
        <v>65</v>
      </c>
      <c r="D8" s="32" t="n">
        <v>10</v>
      </c>
      <c r="E8" s="33" t="s">
        <v>48</v>
      </c>
      <c r="F8" s="33"/>
      <c r="G8" s="34" t="n">
        <f aca="false">COUNTIF(F8:F8,"✓")</f>
        <v>0</v>
      </c>
      <c r="H8" s="35" t="n">
        <f aca="false">IF($C8="","",$C8*(1-G8))</f>
        <v>65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customFormat="false" ht="21" hidden="false" customHeight="true" outlineLevel="0" collapsed="false">
      <c r="A9" s="1"/>
      <c r="B9" s="30" t="s">
        <v>52</v>
      </c>
      <c r="C9" s="31" t="n">
        <v>80</v>
      </c>
      <c r="D9" s="32" t="n">
        <v>20</v>
      </c>
      <c r="E9" s="33" t="s">
        <v>48</v>
      </c>
      <c r="F9" s="33"/>
      <c r="G9" s="34" t="n">
        <f aca="false">COUNTIF(F9:F9,"✓")</f>
        <v>0</v>
      </c>
      <c r="H9" s="35" t="n">
        <f aca="false">IF($C9="","",$C9*(1-G9))</f>
        <v>80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customFormat="false" ht="21" hidden="false" customHeight="true" outlineLevel="0" collapsed="false">
      <c r="A10" s="1"/>
      <c r="B10" s="30" t="s">
        <v>53</v>
      </c>
      <c r="C10" s="31" t="n">
        <v>140</v>
      </c>
      <c r="D10" s="32" t="n">
        <v>5</v>
      </c>
      <c r="E10" s="33" t="s">
        <v>48</v>
      </c>
      <c r="F10" s="33"/>
      <c r="G10" s="34" t="n">
        <f aca="false">COUNTIF(F10:F10,"✓")</f>
        <v>0</v>
      </c>
      <c r="H10" s="35" t="n">
        <f aca="false">IF($C10="","",$C10*(1-G10))</f>
        <v>140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customFormat="false" ht="21" hidden="false" customHeight="true" outlineLevel="0" collapsed="false">
      <c r="A11" s="1"/>
      <c r="B11" s="30" t="s">
        <v>54</v>
      </c>
      <c r="C11" s="31" t="n">
        <v>18</v>
      </c>
      <c r="D11" s="32" t="n">
        <v>12</v>
      </c>
      <c r="E11" s="33" t="s">
        <v>48</v>
      </c>
      <c r="F11" s="33"/>
      <c r="G11" s="34" t="n">
        <f aca="false">COUNTIF(F11:F11,"✓")</f>
        <v>0</v>
      </c>
      <c r="H11" s="35" t="n">
        <f aca="false">IF($C11="","",$C11*(1-G11))</f>
        <v>18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customFormat="false" ht="24" hidden="false" customHeight="true" outlineLevel="0" collapsed="false">
      <c r="A12" s="1"/>
      <c r="B12" s="36" t="s">
        <v>32</v>
      </c>
      <c r="C12" s="37" t="n">
        <f aca="false">SUM(C6:C11)</f>
        <v>1923</v>
      </c>
      <c r="D12" s="1"/>
      <c r="E12" s="1"/>
      <c r="F12" s="38" t="n">
        <f aca="false">SUMIF(F6:F11,"✓",$C6:$C11)</f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customFormat="false" ht="15" hidden="false" customHeight="false" outlineLevel="0" collapsed="false">
      <c r="A13" s="1"/>
      <c r="B13" s="39" t="s">
        <v>55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</sheetData>
  <mergeCells count="2">
    <mergeCell ref="B2:H2"/>
    <mergeCell ref="B3:H3"/>
  </mergeCells>
  <conditionalFormatting sqref="F6:F11">
    <cfRule type="cellIs" priority="2" operator="equal" aboveAverage="0" equalAverage="0" bottom="0" percent="0" rank="0" text="" dxfId="2">
      <formula>"✓"</formula>
    </cfRule>
  </conditionalFormatting>
  <dataValidations count="3">
    <dataValidation allowBlank="true" errorStyle="stop" operator="between" showDropDown="false" showErrorMessage="false" showInputMessage="false" sqref="F6:F11" type="list">
      <formula1>"✓"</formula1>
      <formula2>0</formula2>
    </dataValidation>
    <dataValidation allowBlank="true" errorStyle="stop" operator="between" showDropDown="false" showErrorMessage="false" showInputMessage="false" sqref="E6:E11" type="list">
      <formula1>"Yes,No"</formula1>
      <formula2>0</formula2>
    </dataValidation>
    <dataValidation allowBlank="true" errorStyle="stop" operator="between" showDropDown="false" showErrorMessage="false" showInputMessage="false" sqref="D6:D11" type="whole">
      <formula1>1</formula1>
      <formula2>31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8F6F"/>
    <pageSetUpPr fitToPage="true"/>
  </sheetPr>
  <dimension ref="A1:L40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2"/>
    <col collapsed="false" customWidth="true" hidden="false" outlineLevel="0" max="3" min="3" style="0" width="13"/>
    <col collapsed="false" customWidth="true" hidden="false" outlineLevel="0" max="6" min="4" style="0" width="14"/>
    <col collapsed="false" customWidth="true" hidden="false" outlineLevel="0" max="7" min="7" style="0" width="11"/>
    <col collapsed="false" customWidth="true" hidden="false" outlineLevel="0" max="8" min="8" style="0" width="17"/>
    <col collapsed="false" customWidth="true" hidden="false" outlineLevel="0" max="9" min="9" style="0" width="14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3.75" hidden="false" customHeight="true" outlineLevel="0" collapsed="false">
      <c r="A2" s="1"/>
      <c r="B2" s="2" t="s">
        <v>56</v>
      </c>
      <c r="C2" s="2"/>
      <c r="D2" s="2"/>
      <c r="E2" s="2"/>
      <c r="F2" s="2"/>
      <c r="G2" s="2"/>
      <c r="H2" s="2"/>
      <c r="I2" s="2"/>
      <c r="J2" s="1"/>
      <c r="K2" s="1"/>
      <c r="L2" s="1"/>
    </row>
    <row r="3" customFormat="false" ht="15" hidden="false" customHeight="false" outlineLevel="0" collapsed="false">
      <c r="A3" s="1"/>
      <c r="B3" s="3" t="s">
        <v>57</v>
      </c>
      <c r="C3" s="3"/>
      <c r="D3" s="3"/>
      <c r="E3" s="3"/>
      <c r="F3" s="3"/>
      <c r="G3" s="3"/>
      <c r="H3" s="3"/>
      <c r="I3" s="3"/>
      <c r="J3" s="1"/>
      <c r="K3" s="1"/>
      <c r="L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5.5" hidden="false" customHeight="true" outlineLevel="0" collapsed="false">
      <c r="A5" s="1"/>
      <c r="B5" s="28" t="s">
        <v>58</v>
      </c>
      <c r="C5" s="29" t="s">
        <v>59</v>
      </c>
      <c r="D5" s="29" t="s">
        <v>60</v>
      </c>
      <c r="E5" s="29" t="s">
        <v>61</v>
      </c>
      <c r="F5" s="29" t="s">
        <v>62</v>
      </c>
      <c r="G5" s="29" t="s">
        <v>63</v>
      </c>
      <c r="H5" s="29" t="s">
        <v>64</v>
      </c>
      <c r="I5" s="29" t="s">
        <v>65</v>
      </c>
      <c r="J5" s="1"/>
      <c r="K5" s="1"/>
      <c r="L5" s="1"/>
    </row>
    <row r="6" customFormat="false" ht="21" hidden="false" customHeight="true" outlineLevel="0" collapsed="false">
      <c r="A6" s="1"/>
      <c r="B6" s="30" t="s">
        <v>66</v>
      </c>
      <c r="C6" s="31" t="n">
        <v>600</v>
      </c>
      <c r="D6" s="40" t="n">
        <v>46722</v>
      </c>
      <c r="E6" s="31" t="n">
        <v>150</v>
      </c>
      <c r="F6" s="35" t="n">
        <f aca="false">IF(C6="","",MAX(0,C6-E6))</f>
        <v>450</v>
      </c>
      <c r="G6" s="34" t="n">
        <f aca="true">IF(OR(C6="",D6=""),"",MAX(1,(YEAR(D6)-YEAR(TODAY()))*12+MONTH(D6)-MONTH(TODAY())))</f>
        <v>14</v>
      </c>
      <c r="H6" s="41" t="n">
        <f aca="false">IF(OR(F6="",G6=""),"",F6/G6)</f>
        <v>32.1428571428571</v>
      </c>
      <c r="I6" s="42" t="n">
        <f aca="false">IF(OR(C6="",C6=0),"",MIN(1,E6/C6))</f>
        <v>0.25</v>
      </c>
      <c r="J6" s="1"/>
      <c r="K6" s="1"/>
      <c r="L6" s="1"/>
    </row>
    <row r="7" customFormat="false" ht="21" hidden="false" customHeight="true" outlineLevel="0" collapsed="false">
      <c r="A7" s="1"/>
      <c r="B7" s="30" t="s">
        <v>67</v>
      </c>
      <c r="C7" s="31" t="n">
        <v>240</v>
      </c>
      <c r="D7" s="40" t="n">
        <v>46539</v>
      </c>
      <c r="E7" s="31" t="n">
        <v>60</v>
      </c>
      <c r="F7" s="35" t="n">
        <f aca="false">IF(C7="","",MAX(0,C7-E7))</f>
        <v>180</v>
      </c>
      <c r="G7" s="34" t="n">
        <f aca="true">IF(OR(C7="",D7=""),"",MAX(1,(YEAR(D7)-YEAR(TODAY()))*12+MONTH(D7)-MONTH(TODAY())))</f>
        <v>8</v>
      </c>
      <c r="H7" s="41" t="n">
        <f aca="false">IF(OR(F7="",G7=""),"",F7/G7)</f>
        <v>22.5</v>
      </c>
      <c r="I7" s="42" t="n">
        <f aca="false">IF(OR(C7="",C7=0),"",MIN(1,E7/C7))</f>
        <v>0.25</v>
      </c>
      <c r="J7" s="1"/>
      <c r="K7" s="1"/>
      <c r="L7" s="1"/>
    </row>
    <row r="8" customFormat="false" ht="21" hidden="false" customHeight="true" outlineLevel="0" collapsed="false">
      <c r="A8" s="1"/>
      <c r="B8" s="30" t="s">
        <v>68</v>
      </c>
      <c r="C8" s="31" t="n">
        <v>180</v>
      </c>
      <c r="D8" s="40" t="n">
        <v>46631</v>
      </c>
      <c r="E8" s="31" t="n">
        <v>0</v>
      </c>
      <c r="F8" s="35" t="n">
        <f aca="false">IF(C8="","",MAX(0,C8-E8))</f>
        <v>180</v>
      </c>
      <c r="G8" s="34" t="n">
        <f aca="true">IF(OR(C8="",D8=""),"",MAX(1,(YEAR(D8)-YEAR(TODAY()))*12+MONTH(D8)-MONTH(TODAY())))</f>
        <v>11</v>
      </c>
      <c r="H8" s="41" t="n">
        <f aca="false">IF(OR(F8="",G8=""),"",F8/G8)</f>
        <v>16.3636363636364</v>
      </c>
      <c r="I8" s="42" t="n">
        <f aca="false">IF(OR(C8="",C8=0),"",MIN(1,E8/C8))</f>
        <v>0</v>
      </c>
      <c r="J8" s="1"/>
      <c r="K8" s="1"/>
      <c r="L8" s="1"/>
    </row>
    <row r="9" customFormat="false" ht="24" hidden="false" customHeight="true" outlineLevel="0" collapsed="false">
      <c r="A9" s="1"/>
      <c r="B9" s="36" t="s">
        <v>69</v>
      </c>
      <c r="C9" s="37" t="n">
        <f aca="false">SUM(C6:C8)</f>
        <v>1020</v>
      </c>
      <c r="D9" s="1"/>
      <c r="E9" s="37" t="n">
        <f aca="false">SUM(E6:E8)</f>
        <v>210</v>
      </c>
      <c r="F9" s="37" t="n">
        <f aca="false">SUM(F6:F8)</f>
        <v>810</v>
      </c>
      <c r="G9" s="1"/>
      <c r="H9" s="37" t="n">
        <f aca="false">SUM(H6:H8)</f>
        <v>71.0064935064935</v>
      </c>
      <c r="I9" s="1"/>
      <c r="J9" s="1"/>
      <c r="K9" s="1"/>
      <c r="L9" s="1"/>
    </row>
    <row r="10" customFormat="false" ht="1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customFormat="false" ht="15" hidden="false" customHeight="false" outlineLevel="0" collapsed="false">
      <c r="A11" s="1"/>
      <c r="B11" s="39" t="s">
        <v>70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2">
    <mergeCell ref="B2:I2"/>
    <mergeCell ref="B3:I3"/>
  </mergeCells>
  <conditionalFormatting sqref="I6:I8">
    <cfRule type="dataBar" priority="2">
      <dataBar showValue="1" minLength="10" maxLength="90">
        <cfvo type="num" val="0"/>
        <cfvo type="num" val="1"/>
        <color rgb="FFC98B83"/>
      </dataBar>
      <extLst>
        <ext xmlns:x14="http://schemas.microsoft.com/office/spreadsheetml/2009/9/main" uri="{B025F937-C7B1-47D3-B67F-A62EFF666E3E}">
          <x14:id>{659BEEEA-C58D-40F2-B53F-178AFF1B4036}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59BEEEA-C58D-40F2-B53F-178AFF1B4036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C98B83"/>
              <x14:axisColor rgb="FF000000"/>
            </x14:dataBar>
          </x14:cfRule>
          <xm:sqref>I6:I8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7A9"/>
    <pageSetUpPr fitToPage="true"/>
  </sheetPr>
  <dimension ref="A1:J45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8"/>
    <col collapsed="false" customWidth="true" hidden="false" outlineLevel="0" max="5" min="3" style="0" width="15"/>
    <col collapsed="false" customWidth="true" hidden="false" outlineLevel="0" max="6" min="6" style="0" width="11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3.75" hidden="false" customHeight="true" outlineLevel="0" collapsed="false">
      <c r="A2" s="1"/>
      <c r="B2" s="2" t="s">
        <v>71</v>
      </c>
      <c r="C2" s="2"/>
      <c r="D2" s="2"/>
      <c r="E2" s="2"/>
      <c r="F2" s="2"/>
      <c r="G2" s="1"/>
      <c r="H2" s="1"/>
      <c r="I2" s="1"/>
      <c r="J2" s="1"/>
    </row>
    <row r="3" customFormat="false" ht="15" hidden="false" customHeight="false" outlineLevel="0" collapsed="false">
      <c r="A3" s="1"/>
      <c r="B3" s="3" t="s">
        <v>72</v>
      </c>
      <c r="C3" s="3"/>
      <c r="D3" s="3"/>
      <c r="E3" s="3"/>
      <c r="F3" s="3"/>
      <c r="G3" s="1"/>
      <c r="H3" s="1"/>
      <c r="I3" s="1"/>
      <c r="J3" s="1"/>
    </row>
    <row r="4" customFormat="false" ht="15" hidden="false" customHeight="false" outlineLevel="0" collapsed="false">
      <c r="A4" s="1"/>
      <c r="B4" s="43" t="s">
        <v>73</v>
      </c>
      <c r="C4" s="30" t="s">
        <v>74</v>
      </c>
      <c r="D4" s="1"/>
      <c r="E4" s="1"/>
      <c r="F4" s="1"/>
      <c r="G4" s="1"/>
      <c r="H4" s="1"/>
      <c r="I4" s="1"/>
      <c r="J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5.5" hidden="false" customHeight="true" outlineLevel="0" collapsed="false">
      <c r="A6" s="1"/>
      <c r="B6" s="28" t="s">
        <v>75</v>
      </c>
      <c r="C6" s="29" t="s">
        <v>76</v>
      </c>
      <c r="D6" s="29" t="s">
        <v>77</v>
      </c>
      <c r="E6" s="29" t="s">
        <v>78</v>
      </c>
      <c r="F6" s="29" t="s">
        <v>79</v>
      </c>
      <c r="G6" s="1"/>
      <c r="H6" s="1"/>
      <c r="I6" s="1"/>
      <c r="J6" s="1"/>
    </row>
    <row r="7" customFormat="false" ht="21" hidden="false" customHeight="true" outlineLevel="0" collapsed="false">
      <c r="A7" s="1"/>
      <c r="B7" s="30" t="s">
        <v>80</v>
      </c>
      <c r="C7" s="31" t="n">
        <v>2400</v>
      </c>
      <c r="D7" s="31" t="n">
        <v>2400</v>
      </c>
      <c r="E7" s="35" t="n">
        <f aca="false">IF(D7="","",D7-C7)</f>
        <v>0</v>
      </c>
      <c r="F7" s="44"/>
      <c r="G7" s="1"/>
      <c r="H7" s="1"/>
      <c r="I7" s="1"/>
      <c r="J7" s="1"/>
    </row>
    <row r="8" customFormat="false" ht="21" hidden="false" customHeight="true" outlineLevel="0" collapsed="false">
      <c r="A8" s="1"/>
      <c r="B8" s="30" t="s">
        <v>81</v>
      </c>
      <c r="C8" s="31" t="n">
        <v>2400</v>
      </c>
      <c r="D8" s="31" t="n">
        <v>2400</v>
      </c>
      <c r="E8" s="35" t="n">
        <f aca="false">IF(D8="","",D8-C8)</f>
        <v>0</v>
      </c>
      <c r="F8" s="44"/>
      <c r="G8" s="1"/>
      <c r="H8" s="1"/>
      <c r="I8" s="1"/>
      <c r="J8" s="1"/>
    </row>
    <row r="9" customFormat="false" ht="21" hidden="false" customHeight="true" outlineLevel="0" collapsed="false">
      <c r="A9" s="1"/>
      <c r="B9" s="30" t="s">
        <v>82</v>
      </c>
      <c r="C9" s="31" t="n">
        <v>0</v>
      </c>
      <c r="D9" s="31"/>
      <c r="E9" s="35" t="str">
        <f aca="false">IF(D9="","",D9-C9)</f>
        <v/>
      </c>
      <c r="F9" s="44"/>
      <c r="G9" s="1"/>
      <c r="H9" s="1"/>
      <c r="I9" s="1"/>
      <c r="J9" s="1"/>
    </row>
    <row r="10" customFormat="false" ht="15" hidden="false" customHeight="false" outlineLevel="0" collapsed="false">
      <c r="A10" s="1"/>
      <c r="B10" s="36" t="s">
        <v>83</v>
      </c>
      <c r="C10" s="37" t="n">
        <f aca="false">SUM(C7:C9)</f>
        <v>4800</v>
      </c>
      <c r="D10" s="37" t="n">
        <f aca="false">SUM(D7:D9)</f>
        <v>4800</v>
      </c>
      <c r="E10" s="37" t="n">
        <f aca="false">SUM(E7:E9)</f>
        <v>0</v>
      </c>
      <c r="F10" s="1"/>
      <c r="G10" s="1"/>
      <c r="H10" s="1"/>
      <c r="I10" s="1"/>
      <c r="J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customFormat="false" ht="25.5" hidden="false" customHeight="true" outlineLevel="0" collapsed="false">
      <c r="A12" s="1"/>
      <c r="B12" s="28" t="s">
        <v>84</v>
      </c>
      <c r="C12" s="29" t="s">
        <v>76</v>
      </c>
      <c r="D12" s="29" t="s">
        <v>77</v>
      </c>
      <c r="E12" s="29" t="s">
        <v>85</v>
      </c>
      <c r="F12" s="29" t="s">
        <v>79</v>
      </c>
      <c r="G12" s="1"/>
      <c r="H12" s="1"/>
      <c r="I12" s="1"/>
      <c r="J12" s="1"/>
    </row>
    <row r="13" customFormat="false" ht="21" hidden="false" customHeight="true" outlineLevel="0" collapsed="false">
      <c r="A13" s="1"/>
      <c r="B13" s="45" t="s">
        <v>86</v>
      </c>
      <c r="C13" s="46" t="n">
        <f aca="false">Bills!$C$12</f>
        <v>1923</v>
      </c>
      <c r="D13" s="31" t="n">
        <v>1923</v>
      </c>
      <c r="E13" s="35" t="n">
        <f aca="false">IF(D13="","",C13-D13)</f>
        <v>0</v>
      </c>
      <c r="F13" s="42" t="n">
        <f aca="false">IF(OR(D13="",C13=0),"",D13/C13)</f>
        <v>1</v>
      </c>
      <c r="G13" s="1"/>
      <c r="H13" s="1"/>
      <c r="I13" s="1"/>
      <c r="J13" s="1"/>
    </row>
    <row r="14" customFormat="false" ht="21" hidden="false" customHeight="true" outlineLevel="0" collapsed="false">
      <c r="A14" s="1"/>
      <c r="B14" s="30" t="s">
        <v>87</v>
      </c>
      <c r="C14" s="31" t="n">
        <v>700</v>
      </c>
      <c r="D14" s="31" t="n">
        <v>812</v>
      </c>
      <c r="E14" s="35" t="n">
        <f aca="false">IF(D14="","",C14-D14)</f>
        <v>-112</v>
      </c>
      <c r="F14" s="42" t="n">
        <f aca="false">IF(OR(D14="",C14=0),"",D14/C14)</f>
        <v>1.16</v>
      </c>
      <c r="G14" s="1"/>
      <c r="H14" s="1"/>
      <c r="I14" s="1"/>
      <c r="J14" s="1"/>
    </row>
    <row r="15" customFormat="false" ht="21" hidden="false" customHeight="true" outlineLevel="0" collapsed="false">
      <c r="A15" s="1"/>
      <c r="B15" s="30" t="s">
        <v>88</v>
      </c>
      <c r="C15" s="31" t="n">
        <v>150</v>
      </c>
      <c r="D15" s="31" t="n">
        <v>95</v>
      </c>
      <c r="E15" s="35" t="n">
        <f aca="false">IF(D15="","",C15-D15)</f>
        <v>55</v>
      </c>
      <c r="F15" s="42" t="n">
        <f aca="false">IF(OR(D15="",C15=0),"",D15/C15)</f>
        <v>0.633333333333333</v>
      </c>
      <c r="G15" s="1"/>
      <c r="H15" s="1"/>
      <c r="I15" s="1"/>
      <c r="J15" s="1"/>
    </row>
    <row r="16" customFormat="false" ht="21" hidden="false" customHeight="true" outlineLevel="0" collapsed="false">
      <c r="A16" s="1"/>
      <c r="B16" s="30" t="s">
        <v>89</v>
      </c>
      <c r="C16" s="31" t="n">
        <v>200</v>
      </c>
      <c r="D16" s="31" t="n">
        <v>180</v>
      </c>
      <c r="E16" s="35" t="n">
        <f aca="false">IF(D16="","",C16-D16)</f>
        <v>20</v>
      </c>
      <c r="F16" s="42" t="n">
        <f aca="false">IF(OR(D16="",C16=0),"",D16/C16)</f>
        <v>0.9</v>
      </c>
      <c r="G16" s="1"/>
      <c r="H16" s="1"/>
      <c r="I16" s="1"/>
      <c r="J16" s="1"/>
    </row>
    <row r="17" customFormat="false" ht="21" hidden="false" customHeight="true" outlineLevel="0" collapsed="false">
      <c r="A17" s="1"/>
      <c r="B17" s="30" t="s">
        <v>90</v>
      </c>
      <c r="C17" s="31" t="n">
        <v>250</v>
      </c>
      <c r="D17" s="31"/>
      <c r="E17" s="35" t="str">
        <f aca="false">IF(D17="","",C17-D17)</f>
        <v/>
      </c>
      <c r="F17" s="42" t="str">
        <f aca="false">IF(OR(D17="",C17=0),"",D17/C17)</f>
        <v/>
      </c>
      <c r="G17" s="1"/>
      <c r="H17" s="1"/>
      <c r="I17" s="1"/>
      <c r="J17" s="1"/>
    </row>
    <row r="18" customFormat="false" ht="21" hidden="false" customHeight="true" outlineLevel="0" collapsed="false">
      <c r="A18" s="1"/>
      <c r="B18" s="30" t="s">
        <v>91</v>
      </c>
      <c r="C18" s="31" t="n">
        <v>100</v>
      </c>
      <c r="D18" s="31"/>
      <c r="E18" s="35" t="str">
        <f aca="false">IF(D18="","",C18-D18)</f>
        <v/>
      </c>
      <c r="F18" s="42" t="str">
        <f aca="false">IF(OR(D18="",C18=0),"",D18/C18)</f>
        <v/>
      </c>
      <c r="G18" s="1"/>
      <c r="H18" s="1"/>
      <c r="I18" s="1"/>
      <c r="J18" s="1"/>
    </row>
    <row r="19" customFormat="false" ht="21" hidden="false" customHeight="true" outlineLevel="0" collapsed="false">
      <c r="A19" s="1"/>
      <c r="B19" s="45" t="s">
        <v>37</v>
      </c>
      <c r="C19" s="46" t="n">
        <f aca="false">'Sinking Funds'!$H$9</f>
        <v>71.0064935064935</v>
      </c>
      <c r="D19" s="31"/>
      <c r="E19" s="35" t="str">
        <f aca="false">IF(D19="","",C19-D19)</f>
        <v/>
      </c>
      <c r="F19" s="42" t="str">
        <f aca="false">IF(OR(D19="",C19=0),"",D19/C19)</f>
        <v/>
      </c>
      <c r="G19" s="1"/>
      <c r="H19" s="1"/>
      <c r="I19" s="1"/>
      <c r="J19" s="1"/>
    </row>
    <row r="20" customFormat="false" ht="15" hidden="false" customHeight="false" outlineLevel="0" collapsed="false">
      <c r="A20" s="1"/>
      <c r="B20" s="36" t="s">
        <v>92</v>
      </c>
      <c r="C20" s="37" t="n">
        <f aca="false">SUM(C13:C19)</f>
        <v>3394.00649350649</v>
      </c>
      <c r="D20" s="37" t="n">
        <f aca="false">SUM(D13:D19)</f>
        <v>3010</v>
      </c>
      <c r="E20" s="37" t="n">
        <f aca="false">C20-D20</f>
        <v>384.006493506493</v>
      </c>
      <c r="F20" s="1"/>
      <c r="G20" s="1"/>
      <c r="H20" s="1"/>
      <c r="I20" s="1"/>
      <c r="J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customFormat="false" ht="15" hidden="false" customHeight="false" outlineLevel="0" collapsed="false">
      <c r="A22" s="1"/>
      <c r="B22" s="39" t="s">
        <v>93</v>
      </c>
      <c r="C22" s="1"/>
      <c r="D22" s="1"/>
      <c r="E22" s="1"/>
      <c r="F22" s="1"/>
      <c r="G22" s="1"/>
      <c r="H22" s="1"/>
      <c r="I22" s="1"/>
      <c r="J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</row>
  </sheetData>
  <mergeCells count="2">
    <mergeCell ref="B2:F2"/>
    <mergeCell ref="B3:F3"/>
  </mergeCells>
  <conditionalFormatting sqref="F13:F19">
    <cfRule type="cellIs" priority="2" operator="greaterThan" aboveAverage="0" equalAverage="0" bottom="0" percent="0" rank="0" text="" dxfId="3">
      <formula>1</formula>
    </cfRule>
    <cfRule type="cellIs" priority="3" operator="between" aboveAverage="0" equalAverage="0" bottom="0" percent="0" rank="0" text="" dxfId="4">
      <formula>0.0001</formula>
      <formula>1</formula>
    </cfRule>
  </conditionalFormatting>
  <conditionalFormatting sqref="E13:E19">
    <cfRule type="cellIs" priority="4" operator="lessThan" aboveAverage="0" equalAverage="0" bottom="0" percent="0" rank="0" text="" dxfId="5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2026-10-23T19:09:32Z</dcterms:created>
  <dc:creator>One Haul Kitchen</dc:creator>
  <dc:description/>
  <dc:language>en-US</dc:language>
  <cp:lastModifiedBy/>
  <dcterms:modified xsi:type="dcterms:W3CDTF">2026-10-23T14:09:34Z</dcterms:modified>
  <cp:revision>1</cp:revision>
  <dc:subject/>
  <dc:title>Monthly Budget, Bills &amp; Sinking Funds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